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ps-district\BUSOFC\BUDGET\Budget and Levy Committee\Meeting 11.17.23\ADA excel\"/>
    </mc:Choice>
  </mc:AlternateContent>
  <xr:revisionPtr revIDLastSave="0" documentId="13_ncr:1_{229E79A5-3C3E-402B-8905-A3EC682A38B9}" xr6:coauthVersionLast="36" xr6:coauthVersionMax="36" xr10:uidLastSave="{00000000-0000-0000-0000-000000000000}"/>
  <bookViews>
    <workbookView xWindow="0" yWindow="0" windowWidth="28800" windowHeight="12225" xr2:uid="{31385770-757C-4A0C-A031-9040A3CD51EC}"/>
  </bookViews>
  <sheets>
    <sheet name="E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K37" i="1"/>
  <c r="K36" i="1"/>
  <c r="K38" i="1" s="1"/>
  <c r="K33" i="1"/>
  <c r="K32" i="1"/>
  <c r="I31" i="1"/>
  <c r="G31" i="1"/>
  <c r="K31" i="1" s="1"/>
  <c r="E31" i="1"/>
  <c r="K30" i="1"/>
  <c r="K29" i="1"/>
  <c r="K28" i="1"/>
  <c r="F28" i="1"/>
  <c r="K27" i="1"/>
  <c r="E26" i="1"/>
  <c r="K26" i="1" s="1"/>
  <c r="E25" i="1"/>
  <c r="K25" i="1" s="1"/>
  <c r="H24" i="1"/>
  <c r="K24" i="1" s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34" i="1" l="1"/>
  <c r="K39" i="1" s="1"/>
</calcChain>
</file>

<file path=xl/sharedStrings.xml><?xml version="1.0" encoding="utf-8"?>
<sst xmlns="http://schemas.openxmlformats.org/spreadsheetml/2006/main" count="57" uniqueCount="46">
  <si>
    <t>FY23 ELEMENTARY DISTRICT K-5 BUILDING EXPENDITURES</t>
  </si>
  <si>
    <t>Chief Charlo</t>
  </si>
  <si>
    <t>Franklin</t>
  </si>
  <si>
    <t>Hawthorne</t>
  </si>
  <si>
    <t>J Rankin</t>
  </si>
  <si>
    <t>Lewis &amp; Clark</t>
  </si>
  <si>
    <t>Lowell</t>
  </si>
  <si>
    <t>Paxson</t>
  </si>
  <si>
    <t>Rattlesnake</t>
  </si>
  <si>
    <t>Russell</t>
  </si>
  <si>
    <t>Grand Total</t>
  </si>
  <si>
    <t>SUP SERV-SCHOOL ADM SALA</t>
  </si>
  <si>
    <t>INSTRUCTION SALARIES-AID</t>
  </si>
  <si>
    <t>INSTRUCTION SALARIES-TCH</t>
  </si>
  <si>
    <t>INSTRUCTION SALARIES-TEM</t>
  </si>
  <si>
    <t>LIBRARY SERVICES SALARIE</t>
  </si>
  <si>
    <t>OPERATION &amp; MAINT SALARI</t>
  </si>
  <si>
    <t>SUP SERV-STUDENTS SALARI</t>
  </si>
  <si>
    <t>OTHER SALARIES-TEMPORARY</t>
  </si>
  <si>
    <t>SALARIES-CLERICAL</t>
  </si>
  <si>
    <t>SALARIES-OVERTIME</t>
  </si>
  <si>
    <t>SALARIES-PROF CERT</t>
  </si>
  <si>
    <t>SALARIES-TCHR CERT</t>
  </si>
  <si>
    <t>SALARIES-TEMPORARY</t>
  </si>
  <si>
    <t>SICK/TERM PAY</t>
  </si>
  <si>
    <t>VACATION TERM PAY</t>
  </si>
  <si>
    <t>WORKERS COMP</t>
  </si>
  <si>
    <t>HEALTH INSURANCE</t>
  </si>
  <si>
    <t>SUP SERV-SCHOOL ADM LIFE</t>
  </si>
  <si>
    <t>EXCESS SICK LEAVE</t>
  </si>
  <si>
    <t>FIELD TRIPS</t>
  </si>
  <si>
    <t>GROUP BUDGET CONTROL</t>
  </si>
  <si>
    <t>INSTRUCTION (SUPPLIES, ETC)</t>
  </si>
  <si>
    <t>LIBRARY (BOOKS, MEDIA, SUPPLIES)</t>
  </si>
  <si>
    <t>MINOR EQUIPMENT</t>
  </si>
  <si>
    <t>ONLINE PERIODICALS/SUBSCIRPTIO</t>
  </si>
  <si>
    <t>OTHR PROF SERV</t>
  </si>
  <si>
    <t>POSTAGE</t>
  </si>
  <si>
    <t>SUP SERV-SCHOOL ADM SUPP</t>
  </si>
  <si>
    <t>TECHNOLOGY (SUPPLIES, ETC)</t>
  </si>
  <si>
    <t>TRAVEL-IN-DISTRICT</t>
  </si>
  <si>
    <t>O&amp;M SUPPLIES</t>
  </si>
  <si>
    <t>ENROLLMENT</t>
  </si>
  <si>
    <t>TEACHERS</t>
  </si>
  <si>
    <t>TEACHERS/STUDENT</t>
  </si>
  <si>
    <t>DOLLARS PER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</si>
</sst>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.00"/>
  </numFmts>
  <fonts count="3">
    <font>
      <sz val="11"/>
      <name val="Calibri"/>
    </font>
    <font>
      <b/>
      <sz val="18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Border="1"/>
    <xf numFmtId="164" fontId="0" fillId="0" borderId="6" xfId="0" applyNumberForma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8" xfId="0" applyFont="1" applyBorder="1"/>
    <xf numFmtId="164" fontId="0" fillId="0" borderId="9" xfId="0" applyNumberFormat="1" applyBorder="1" applyAlignment="1">
      <alignment horizontal="center"/>
    </xf>
    <xf numFmtId="0" fontId="2" fillId="2" borderId="10" xfId="0" applyFont="1" applyFill="1" applyBorder="1"/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0" xfId="0" applyFont="1" applyFill="1" applyBorder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0" borderId="0" xfId="0" applyFont="1" applyFill="1" applyBorder="1"/>
    <xf numFmtId="5" fontId="0" fillId="0" borderId="0" xfId="0" applyNumberFormat="1" applyBorder="1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0095-B921-40D5-A3FA-7B90C76189B2}">
  <dimension ref="A1:K39"/>
  <sheetViews>
    <sheetView tabSelected="1" workbookViewId="0">
      <selection activeCell="M11" sqref="M11"/>
    </sheetView>
  </sheetViews>
  <sheetFormatPr defaultRowHeight="15"/>
  <cols>
    <col min="1" max="1" width="32.5703125" bestFit="1" customWidth="1"/>
    <col min="2" max="2" width="14.140625" bestFit="1" customWidth="1"/>
    <col min="3" max="5" width="12.7109375" bestFit="1" customWidth="1"/>
    <col min="6" max="6" width="12.85546875" bestFit="1" customWidth="1"/>
    <col min="7" max="10" width="12.7109375" bestFit="1" customWidth="1"/>
    <col min="11" max="11" width="13.85546875" bestFit="1" customWidth="1"/>
  </cols>
  <sheetData>
    <row r="1" spans="1:11" ht="24" thickBo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1">
      <c r="A3" s="4" t="s">
        <v>11</v>
      </c>
      <c r="B3" s="5">
        <v>149385.18999999997</v>
      </c>
      <c r="C3" s="5">
        <v>123978.08000000002</v>
      </c>
      <c r="D3" s="5">
        <v>152816.45000000001</v>
      </c>
      <c r="E3" s="5">
        <v>103144.85</v>
      </c>
      <c r="F3" s="5">
        <v>141974.79999999999</v>
      </c>
      <c r="G3" s="5">
        <v>135939.72999999998</v>
      </c>
      <c r="H3" s="5">
        <v>152403.6</v>
      </c>
      <c r="I3" s="5">
        <v>162012.16</v>
      </c>
      <c r="J3" s="5">
        <v>133865.82</v>
      </c>
      <c r="K3" s="6">
        <f>SUM(B3:J3)</f>
        <v>1255520.6800000002</v>
      </c>
    </row>
    <row r="4" spans="1:11">
      <c r="A4" s="4" t="s">
        <v>12</v>
      </c>
      <c r="B4" s="5">
        <v>218037.31</v>
      </c>
      <c r="C4" s="5">
        <v>98145.18</v>
      </c>
      <c r="D4" s="5">
        <v>225293.9</v>
      </c>
      <c r="E4" s="5">
        <v>113402.55</v>
      </c>
      <c r="F4" s="5">
        <v>110835.81</v>
      </c>
      <c r="G4" s="5">
        <v>204395.53</v>
      </c>
      <c r="H4" s="5">
        <v>52741.94</v>
      </c>
      <c r="I4" s="5">
        <v>78446.27</v>
      </c>
      <c r="J4" s="5">
        <v>115291.95</v>
      </c>
      <c r="K4" s="6">
        <f t="shared" ref="K4:K33" si="0">SUM(B4:J4)</f>
        <v>1216590.44</v>
      </c>
    </row>
    <row r="5" spans="1:11">
      <c r="A5" s="4" t="s">
        <v>13</v>
      </c>
      <c r="B5" s="5">
        <v>1552156.26</v>
      </c>
      <c r="C5" s="5">
        <v>1032379.2</v>
      </c>
      <c r="D5" s="5">
        <v>1366584.56</v>
      </c>
      <c r="E5" s="5">
        <v>1543354.52</v>
      </c>
      <c r="F5" s="5">
        <v>1450843.67</v>
      </c>
      <c r="G5" s="5">
        <v>1106516.25</v>
      </c>
      <c r="H5" s="5">
        <v>1503345.45</v>
      </c>
      <c r="I5" s="5">
        <v>1454823.72</v>
      </c>
      <c r="J5" s="5">
        <v>1406184.95</v>
      </c>
      <c r="K5" s="6">
        <f t="shared" si="0"/>
        <v>12416188.58</v>
      </c>
    </row>
    <row r="6" spans="1:11">
      <c r="A6" s="4" t="s">
        <v>14</v>
      </c>
      <c r="B6" s="5">
        <v>305.14999999999998</v>
      </c>
      <c r="C6" s="5"/>
      <c r="D6" s="5"/>
      <c r="E6" s="5"/>
      <c r="F6" s="5">
        <v>530.9</v>
      </c>
      <c r="G6" s="5">
        <v>0</v>
      </c>
      <c r="H6" s="5">
        <v>123.9</v>
      </c>
      <c r="I6" s="5">
        <v>0</v>
      </c>
      <c r="J6" s="5">
        <v>590.54</v>
      </c>
      <c r="K6" s="6">
        <f t="shared" si="0"/>
        <v>1550.4899999999998</v>
      </c>
    </row>
    <row r="7" spans="1:11">
      <c r="A7" s="4" t="s">
        <v>15</v>
      </c>
      <c r="B7" s="5">
        <v>67364</v>
      </c>
      <c r="C7" s="5">
        <v>71725.320000000007</v>
      </c>
      <c r="D7" s="5">
        <v>73087</v>
      </c>
      <c r="E7" s="5"/>
      <c r="F7" s="5">
        <v>67311</v>
      </c>
      <c r="G7" s="5">
        <v>82318</v>
      </c>
      <c r="H7" s="5">
        <v>84314</v>
      </c>
      <c r="I7" s="5">
        <v>66047.48</v>
      </c>
      <c r="J7" s="5">
        <v>80321</v>
      </c>
      <c r="K7" s="6">
        <f t="shared" si="0"/>
        <v>592487.80000000005</v>
      </c>
    </row>
    <row r="8" spans="1:11">
      <c r="A8" s="4" t="s">
        <v>16</v>
      </c>
      <c r="B8" s="5">
        <v>127652.20999999999</v>
      </c>
      <c r="C8" s="5">
        <v>101987.93000000001</v>
      </c>
      <c r="D8" s="5">
        <v>94298.469999999987</v>
      </c>
      <c r="E8" s="5">
        <v>118325.09</v>
      </c>
      <c r="F8" s="5">
        <v>89838.069999999992</v>
      </c>
      <c r="G8" s="5">
        <v>97900.55</v>
      </c>
      <c r="H8" s="5">
        <v>91435.43</v>
      </c>
      <c r="I8" s="5">
        <v>106864.52</v>
      </c>
      <c r="J8" s="5">
        <v>110849.68000000001</v>
      </c>
      <c r="K8" s="6">
        <f t="shared" si="0"/>
        <v>939151.95000000007</v>
      </c>
    </row>
    <row r="9" spans="1:11">
      <c r="A9" s="4" t="s">
        <v>17</v>
      </c>
      <c r="B9" s="5">
        <v>178475.02000000002</v>
      </c>
      <c r="C9" s="5">
        <v>95790.64</v>
      </c>
      <c r="D9" s="5">
        <v>168495.22</v>
      </c>
      <c r="E9" s="5"/>
      <c r="F9" s="5">
        <v>190676.73</v>
      </c>
      <c r="G9" s="5">
        <v>228712.38</v>
      </c>
      <c r="H9" s="5">
        <v>160426.32</v>
      </c>
      <c r="I9" s="5">
        <v>123680.86</v>
      </c>
      <c r="J9" s="5">
        <v>96025.069999999992</v>
      </c>
      <c r="K9" s="6">
        <f t="shared" si="0"/>
        <v>1242282.2400000002</v>
      </c>
    </row>
    <row r="10" spans="1:11">
      <c r="A10" s="4" t="s">
        <v>18</v>
      </c>
      <c r="B10" s="5">
        <v>28329.43</v>
      </c>
      <c r="C10" s="5">
        <v>13734.56</v>
      </c>
      <c r="D10" s="5">
        <v>22404.47</v>
      </c>
      <c r="E10" s="5"/>
      <c r="F10" s="5">
        <v>33780.589999999997</v>
      </c>
      <c r="G10" s="5">
        <v>15197.81</v>
      </c>
      <c r="H10" s="5">
        <v>18777.650000000001</v>
      </c>
      <c r="I10" s="5">
        <v>21054.26</v>
      </c>
      <c r="J10" s="5">
        <v>11084.88</v>
      </c>
      <c r="K10" s="6">
        <f t="shared" si="0"/>
        <v>164363.65</v>
      </c>
    </row>
    <row r="11" spans="1:11">
      <c r="A11" s="4" t="s">
        <v>19</v>
      </c>
      <c r="B11" s="5"/>
      <c r="C11" s="5"/>
      <c r="D11" s="5"/>
      <c r="E11" s="5">
        <v>42557.21</v>
      </c>
      <c r="F11" s="5"/>
      <c r="G11" s="5"/>
      <c r="H11" s="5"/>
      <c r="I11" s="5"/>
      <c r="J11" s="5"/>
      <c r="K11" s="6">
        <f t="shared" si="0"/>
        <v>42557.21</v>
      </c>
    </row>
    <row r="12" spans="1:11">
      <c r="A12" s="4" t="s">
        <v>20</v>
      </c>
      <c r="B12" s="5">
        <v>884.94</v>
      </c>
      <c r="C12" s="5"/>
      <c r="D12" s="5"/>
      <c r="E12" s="5">
        <v>1578.93</v>
      </c>
      <c r="F12" s="5"/>
      <c r="G12" s="5"/>
      <c r="H12" s="5">
        <v>24</v>
      </c>
      <c r="I12" s="5"/>
      <c r="J12" s="5">
        <v>294.02999999999997</v>
      </c>
      <c r="K12" s="6">
        <f t="shared" si="0"/>
        <v>2781.8999999999996</v>
      </c>
    </row>
    <row r="13" spans="1:11">
      <c r="A13" s="4" t="s">
        <v>21</v>
      </c>
      <c r="B13" s="5"/>
      <c r="C13" s="5">
        <v>65390.400000000001</v>
      </c>
      <c r="D13" s="5">
        <v>75919</v>
      </c>
      <c r="E13" s="5">
        <v>256718.15999999997</v>
      </c>
      <c r="F13" s="5"/>
      <c r="G13" s="5"/>
      <c r="H13" s="5"/>
      <c r="I13" s="5"/>
      <c r="J13" s="5">
        <v>47199</v>
      </c>
      <c r="K13" s="6">
        <f t="shared" si="0"/>
        <v>445226.55999999994</v>
      </c>
    </row>
    <row r="14" spans="1:11">
      <c r="A14" s="4" t="s">
        <v>22</v>
      </c>
      <c r="B14" s="5"/>
      <c r="C14" s="5"/>
      <c r="D14" s="5"/>
      <c r="E14" s="7"/>
      <c r="F14" s="5">
        <v>36207.519999999997</v>
      </c>
      <c r="G14" s="5"/>
      <c r="H14" s="5"/>
      <c r="I14" s="5"/>
      <c r="J14" s="5"/>
      <c r="K14" s="6">
        <f t="shared" si="0"/>
        <v>36207.519999999997</v>
      </c>
    </row>
    <row r="15" spans="1:11">
      <c r="A15" s="4" t="s">
        <v>23</v>
      </c>
      <c r="B15" s="5">
        <v>24351.66</v>
      </c>
      <c r="C15" s="5">
        <v>12982.05</v>
      </c>
      <c r="D15" s="5">
        <v>13223.33</v>
      </c>
      <c r="E15" s="5">
        <v>73437.98</v>
      </c>
      <c r="F15" s="5">
        <v>11450.880000000001</v>
      </c>
      <c r="G15" s="5">
        <v>7670.28</v>
      </c>
      <c r="H15" s="5">
        <v>2477.7200000000003</v>
      </c>
      <c r="I15" s="5">
        <v>7135.49</v>
      </c>
      <c r="J15" s="5">
        <v>40399.939999999995</v>
      </c>
      <c r="K15" s="6">
        <f t="shared" si="0"/>
        <v>193129.33</v>
      </c>
    </row>
    <row r="16" spans="1:11">
      <c r="A16" s="4" t="s">
        <v>24</v>
      </c>
      <c r="B16" s="5">
        <v>36191.54</v>
      </c>
      <c r="C16" s="5">
        <v>44296.15</v>
      </c>
      <c r="D16" s="5">
        <v>35178.78</v>
      </c>
      <c r="E16" s="5">
        <v>18610.22</v>
      </c>
      <c r="F16" s="5">
        <v>14055.09</v>
      </c>
      <c r="G16" s="5">
        <v>31588.65</v>
      </c>
      <c r="H16" s="5">
        <v>25071.26</v>
      </c>
      <c r="I16" s="5">
        <v>5475.18</v>
      </c>
      <c r="J16" s="5">
        <v>3395.14</v>
      </c>
      <c r="K16" s="6">
        <f t="shared" si="0"/>
        <v>213862.01</v>
      </c>
    </row>
    <row r="17" spans="1:11">
      <c r="A17" s="4" t="s">
        <v>25</v>
      </c>
      <c r="B17" s="5">
        <v>3741.33</v>
      </c>
      <c r="C17" s="5">
        <v>9148.15</v>
      </c>
      <c r="D17" s="5">
        <v>9422.49</v>
      </c>
      <c r="E17" s="5">
        <v>3752.61</v>
      </c>
      <c r="F17" s="5">
        <v>3299.2799999999997</v>
      </c>
      <c r="G17" s="5">
        <v>8073.42</v>
      </c>
      <c r="H17" s="5">
        <v>4968.79</v>
      </c>
      <c r="I17" s="5">
        <v>5318.04</v>
      </c>
      <c r="J17" s="5">
        <v>7848.46</v>
      </c>
      <c r="K17" s="6">
        <f t="shared" si="0"/>
        <v>55572.57</v>
      </c>
    </row>
    <row r="18" spans="1:11">
      <c r="A18" s="4" t="s">
        <v>26</v>
      </c>
      <c r="B18" s="5">
        <v>23800.809999999998</v>
      </c>
      <c r="C18" s="5">
        <v>17211.289999999997</v>
      </c>
      <c r="D18" s="5">
        <v>20876.02</v>
      </c>
      <c r="E18" s="5">
        <v>23366.880000000001</v>
      </c>
      <c r="F18" s="5">
        <v>19685.460000000003</v>
      </c>
      <c r="G18" s="5">
        <v>17439.240000000002</v>
      </c>
      <c r="H18" s="5">
        <v>19964.41</v>
      </c>
      <c r="I18" s="5">
        <v>19403.25</v>
      </c>
      <c r="J18" s="5">
        <v>22264.85</v>
      </c>
      <c r="K18" s="6">
        <f t="shared" si="0"/>
        <v>184012.21000000002</v>
      </c>
    </row>
    <row r="19" spans="1:11">
      <c r="A19" s="4" t="s">
        <v>27</v>
      </c>
      <c r="B19" s="5">
        <v>323680.08999999997</v>
      </c>
      <c r="C19" s="5">
        <v>233860.71000000002</v>
      </c>
      <c r="D19" s="5">
        <v>320193.05000000005</v>
      </c>
      <c r="E19" s="5">
        <v>278813.73</v>
      </c>
      <c r="F19" s="5">
        <v>290117.96999999997</v>
      </c>
      <c r="G19" s="5">
        <v>272163.37</v>
      </c>
      <c r="H19" s="5">
        <v>257174.82</v>
      </c>
      <c r="I19" s="5">
        <v>267049.78000000003</v>
      </c>
      <c r="J19" s="5">
        <v>251783.22999999998</v>
      </c>
      <c r="K19" s="6">
        <f t="shared" si="0"/>
        <v>2494836.75</v>
      </c>
    </row>
    <row r="20" spans="1:11">
      <c r="A20" s="4" t="s">
        <v>28</v>
      </c>
      <c r="B20" s="5">
        <v>205.8</v>
      </c>
      <c r="C20" s="5">
        <v>205.86</v>
      </c>
      <c r="D20" s="5">
        <v>205.86</v>
      </c>
      <c r="E20" s="5">
        <v>682.92</v>
      </c>
      <c r="F20" s="5">
        <v>205.8</v>
      </c>
      <c r="G20" s="5">
        <v>0</v>
      </c>
      <c r="H20" s="5">
        <v>209.52</v>
      </c>
      <c r="I20" s="5">
        <v>205.8</v>
      </c>
      <c r="J20" s="5">
        <v>205.8</v>
      </c>
      <c r="K20" s="6">
        <f t="shared" si="0"/>
        <v>2127.36</v>
      </c>
    </row>
    <row r="21" spans="1:11">
      <c r="A21" s="4" t="s">
        <v>29</v>
      </c>
      <c r="B21" s="5">
        <v>9595.58</v>
      </c>
      <c r="C21" s="5">
        <v>7603.6599999999989</v>
      </c>
      <c r="D21" s="5">
        <v>5169.5</v>
      </c>
      <c r="E21" s="5">
        <v>6617.98</v>
      </c>
      <c r="F21" s="5">
        <v>4077.65</v>
      </c>
      <c r="G21" s="5">
        <v>6412.8499999999995</v>
      </c>
      <c r="H21" s="5">
        <v>3750.7200000000003</v>
      </c>
      <c r="I21" s="5">
        <v>4269.2299999999996</v>
      </c>
      <c r="J21" s="5">
        <v>10597.869999999999</v>
      </c>
      <c r="K21" s="6">
        <f t="shared" si="0"/>
        <v>58095.039999999994</v>
      </c>
    </row>
    <row r="22" spans="1:11">
      <c r="A22" s="4" t="s">
        <v>30</v>
      </c>
      <c r="B22" s="5"/>
      <c r="C22" s="5"/>
      <c r="D22" s="5"/>
      <c r="E22" s="5"/>
      <c r="F22" s="5"/>
      <c r="G22" s="5">
        <v>2004.47</v>
      </c>
      <c r="H22" s="5"/>
      <c r="I22" s="5"/>
      <c r="J22" s="5">
        <v>2625.49</v>
      </c>
      <c r="K22" s="6">
        <f t="shared" si="0"/>
        <v>4629.96</v>
      </c>
    </row>
    <row r="23" spans="1:11">
      <c r="A23" s="4" t="s">
        <v>31</v>
      </c>
      <c r="B23" s="5">
        <v>0</v>
      </c>
      <c r="C23" s="5">
        <v>2154.9899999999998</v>
      </c>
      <c r="D23" s="5">
        <v>0</v>
      </c>
      <c r="E23" s="5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0"/>
        <v>2154.9899999999998</v>
      </c>
    </row>
    <row r="24" spans="1:11">
      <c r="A24" s="4" t="s">
        <v>32</v>
      </c>
      <c r="B24" s="5">
        <v>19273.669999999998</v>
      </c>
      <c r="C24" s="5">
        <v>10473.99</v>
      </c>
      <c r="D24" s="5">
        <v>11549.54</v>
      </c>
      <c r="E24" s="5">
        <v>20504.95</v>
      </c>
      <c r="F24" s="5">
        <v>15654.06</v>
      </c>
      <c r="G24" s="5">
        <v>8621.69</v>
      </c>
      <c r="H24" s="5">
        <f>19620.91+45</f>
        <v>19665.91</v>
      </c>
      <c r="I24" s="5">
        <v>17135.400000000001</v>
      </c>
      <c r="J24" s="5">
        <v>12176.09</v>
      </c>
      <c r="K24" s="6">
        <f t="shared" si="0"/>
        <v>135055.29999999999</v>
      </c>
    </row>
    <row r="25" spans="1:11">
      <c r="A25" s="4" t="s">
        <v>33</v>
      </c>
      <c r="B25" s="5">
        <v>5299.36</v>
      </c>
      <c r="C25" s="5">
        <v>3561.03</v>
      </c>
      <c r="D25" s="5">
        <v>4958.2700000000004</v>
      </c>
      <c r="E25" s="5">
        <f>5030.51+39.98+129.13</f>
        <v>5199.62</v>
      </c>
      <c r="F25" s="5">
        <v>5748.05</v>
      </c>
      <c r="G25" s="5">
        <v>3441.37</v>
      </c>
      <c r="H25" s="5">
        <v>5837.21</v>
      </c>
      <c r="I25" s="5">
        <v>5729.3</v>
      </c>
      <c r="J25" s="5">
        <v>4386.2330000000002</v>
      </c>
      <c r="K25" s="6">
        <f t="shared" si="0"/>
        <v>44160.442999999999</v>
      </c>
    </row>
    <row r="26" spans="1:11">
      <c r="A26" s="4" t="s">
        <v>34</v>
      </c>
      <c r="B26" s="5">
        <v>2789</v>
      </c>
      <c r="C26" s="5"/>
      <c r="D26" s="5">
        <v>4659.9799999999996</v>
      </c>
      <c r="E26" s="5">
        <f>779.5+130.78</f>
        <v>910.28</v>
      </c>
      <c r="F26" s="5">
        <v>118.97</v>
      </c>
      <c r="G26" s="5"/>
      <c r="H26" s="5"/>
      <c r="I26" s="5">
        <v>84.84</v>
      </c>
      <c r="J26" s="5"/>
      <c r="K26" s="6">
        <f t="shared" si="0"/>
        <v>8563.07</v>
      </c>
    </row>
    <row r="27" spans="1:11">
      <c r="A27" s="4" t="s">
        <v>35</v>
      </c>
      <c r="B27" s="5"/>
      <c r="C27" s="5">
        <v>400</v>
      </c>
      <c r="D27" s="5">
        <v>250</v>
      </c>
      <c r="E27" s="5">
        <v>1930.4</v>
      </c>
      <c r="F27" s="5">
        <v>250</v>
      </c>
      <c r="G27" s="5"/>
      <c r="H27" s="5">
        <v>1045.7</v>
      </c>
      <c r="I27" s="5">
        <v>250</v>
      </c>
      <c r="J27" s="5">
        <v>250</v>
      </c>
      <c r="K27" s="6">
        <f t="shared" si="0"/>
        <v>4376.1000000000004</v>
      </c>
    </row>
    <row r="28" spans="1:11">
      <c r="A28" s="4" t="s">
        <v>36</v>
      </c>
      <c r="B28" s="5"/>
      <c r="C28" s="5"/>
      <c r="D28" s="5"/>
      <c r="E28" s="5"/>
      <c r="F28" s="5">
        <f>1390.48+706.52</f>
        <v>2097</v>
      </c>
      <c r="G28" s="5"/>
      <c r="H28" s="5"/>
      <c r="I28" s="5"/>
      <c r="J28" s="5"/>
      <c r="K28" s="6">
        <f t="shared" si="0"/>
        <v>2097</v>
      </c>
    </row>
    <row r="29" spans="1:11">
      <c r="A29" s="4" t="s">
        <v>37</v>
      </c>
      <c r="B29" s="5">
        <v>490.2</v>
      </c>
      <c r="C29" s="5">
        <v>289.52999999999997</v>
      </c>
      <c r="D29" s="5">
        <v>742.26</v>
      </c>
      <c r="E29" s="5">
        <v>323.31</v>
      </c>
      <c r="F29" s="5">
        <v>776.18</v>
      </c>
      <c r="G29" s="5">
        <v>588.17999999999995</v>
      </c>
      <c r="H29" s="5">
        <v>654.96</v>
      </c>
      <c r="I29" s="5">
        <v>333.42</v>
      </c>
      <c r="J29" s="5">
        <v>562.71</v>
      </c>
      <c r="K29" s="6">
        <f t="shared" si="0"/>
        <v>4760.75</v>
      </c>
    </row>
    <row r="30" spans="1:11">
      <c r="A30" s="4" t="s">
        <v>38</v>
      </c>
      <c r="B30" s="5">
        <v>0</v>
      </c>
      <c r="C30" s="5">
        <v>0</v>
      </c>
      <c r="D30" s="5">
        <v>0</v>
      </c>
      <c r="E30" s="5"/>
      <c r="F30" s="5">
        <v>0</v>
      </c>
      <c r="G30" s="5">
        <v>0</v>
      </c>
      <c r="H30" s="5">
        <v>811.22</v>
      </c>
      <c r="I30" s="5">
        <v>0</v>
      </c>
      <c r="J30" s="5">
        <v>172.93</v>
      </c>
      <c r="K30" s="6">
        <f t="shared" si="0"/>
        <v>984.15000000000009</v>
      </c>
    </row>
    <row r="31" spans="1:11">
      <c r="A31" s="4" t="s">
        <v>39</v>
      </c>
      <c r="B31" s="5"/>
      <c r="C31" s="5"/>
      <c r="D31" s="5">
        <v>3604.38</v>
      </c>
      <c r="E31" s="5">
        <f>1932.37+1335.4</f>
        <v>3267.77</v>
      </c>
      <c r="F31" s="5"/>
      <c r="G31" s="5">
        <f>1013.67-460</f>
        <v>553.66999999999996</v>
      </c>
      <c r="H31" s="5"/>
      <c r="I31" s="5">
        <f>-10.99-110</f>
        <v>-120.99</v>
      </c>
      <c r="J31" s="5"/>
      <c r="K31" s="6">
        <f t="shared" si="0"/>
        <v>7304.83</v>
      </c>
    </row>
    <row r="32" spans="1:11">
      <c r="A32" s="4" t="s">
        <v>40</v>
      </c>
      <c r="B32" s="5"/>
      <c r="C32" s="5"/>
      <c r="D32" s="5">
        <v>18.75</v>
      </c>
      <c r="E32" s="5"/>
      <c r="F32" s="5"/>
      <c r="G32" s="5"/>
      <c r="H32" s="5"/>
      <c r="I32" s="5"/>
      <c r="J32" s="5"/>
      <c r="K32" s="6">
        <f t="shared" si="0"/>
        <v>18.75</v>
      </c>
    </row>
    <row r="33" spans="1:11">
      <c r="A33" s="8" t="s">
        <v>41</v>
      </c>
      <c r="B33" s="9">
        <v>8799.16</v>
      </c>
      <c r="C33" s="9">
        <v>13205.22</v>
      </c>
      <c r="D33" s="9">
        <v>13602.75</v>
      </c>
      <c r="E33" s="9">
        <v>2644.12</v>
      </c>
      <c r="F33" s="9">
        <v>11511.77</v>
      </c>
      <c r="G33" s="9">
        <v>5738.29</v>
      </c>
      <c r="H33" s="9">
        <v>7607.6</v>
      </c>
      <c r="I33" s="9">
        <v>13520.3</v>
      </c>
      <c r="J33" s="9">
        <v>7656.06</v>
      </c>
      <c r="K33" s="6">
        <f t="shared" si="0"/>
        <v>84285.27</v>
      </c>
    </row>
    <row r="34" spans="1:11" ht="15.75" thickBot="1">
      <c r="A34" s="10" t="s">
        <v>10</v>
      </c>
      <c r="B34" s="11">
        <v>2780807.71</v>
      </c>
      <c r="C34" s="11">
        <v>1958523.94</v>
      </c>
      <c r="D34" s="11">
        <v>2622554.0300000003</v>
      </c>
      <c r="E34" s="11">
        <v>2619144.08</v>
      </c>
      <c r="F34" s="11">
        <v>2501047.2499999986</v>
      </c>
      <c r="G34" s="11">
        <v>2235275.73</v>
      </c>
      <c r="H34" s="11">
        <v>2412832.13</v>
      </c>
      <c r="I34" s="11">
        <v>2358718.3099999996</v>
      </c>
      <c r="J34" s="11">
        <v>2366031.7199999997</v>
      </c>
      <c r="K34" s="12">
        <f>SUM(K3:K33)</f>
        <v>21854934.902999993</v>
      </c>
    </row>
    <row r="35" spans="1:11">
      <c r="A35" s="1"/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H35" s="2" t="s">
        <v>7</v>
      </c>
      <c r="I35" s="2" t="s">
        <v>8</v>
      </c>
      <c r="J35" s="2" t="s">
        <v>9</v>
      </c>
      <c r="K35" s="3" t="s">
        <v>10</v>
      </c>
    </row>
    <row r="36" spans="1:11">
      <c r="A36" s="13" t="s">
        <v>42</v>
      </c>
      <c r="B36" s="14">
        <v>430</v>
      </c>
      <c r="C36" s="14">
        <v>288</v>
      </c>
      <c r="D36" s="14">
        <v>387</v>
      </c>
      <c r="E36" s="14">
        <v>459</v>
      </c>
      <c r="F36" s="14">
        <v>439</v>
      </c>
      <c r="G36" s="14">
        <v>284</v>
      </c>
      <c r="H36" s="14">
        <v>462</v>
      </c>
      <c r="I36" s="14">
        <v>445</v>
      </c>
      <c r="J36" s="14">
        <v>367</v>
      </c>
      <c r="K36" s="15">
        <f>SUM(B36:J36)</f>
        <v>3561</v>
      </c>
    </row>
    <row r="37" spans="1:11">
      <c r="A37" s="13" t="s">
        <v>43</v>
      </c>
      <c r="B37" s="14">
        <v>21</v>
      </c>
      <c r="C37" s="14">
        <v>15</v>
      </c>
      <c r="D37" s="14">
        <v>20</v>
      </c>
      <c r="E37" s="14">
        <v>22</v>
      </c>
      <c r="F37" s="14">
        <v>21</v>
      </c>
      <c r="G37" s="14">
        <v>15</v>
      </c>
      <c r="H37" s="14">
        <v>21</v>
      </c>
      <c r="I37" s="14">
        <v>21</v>
      </c>
      <c r="J37" s="14">
        <v>18</v>
      </c>
      <c r="K37" s="15">
        <f>SUM(B37:J37)</f>
        <v>174</v>
      </c>
    </row>
    <row r="38" spans="1:11" ht="15.75" thickBot="1">
      <c r="A38" s="16" t="s">
        <v>44</v>
      </c>
      <c r="B38" s="17">
        <f>B36/B37</f>
        <v>20.476190476190474</v>
      </c>
      <c r="C38" s="17">
        <f t="shared" ref="C38:J38" si="1">C36/C37</f>
        <v>19.2</v>
      </c>
      <c r="D38" s="17">
        <f t="shared" si="1"/>
        <v>19.350000000000001</v>
      </c>
      <c r="E38" s="17">
        <f t="shared" si="1"/>
        <v>20.863636363636363</v>
      </c>
      <c r="F38" s="17">
        <f t="shared" si="1"/>
        <v>20.904761904761905</v>
      </c>
      <c r="G38" s="17">
        <f t="shared" si="1"/>
        <v>18.933333333333334</v>
      </c>
      <c r="H38" s="17">
        <f t="shared" si="1"/>
        <v>22</v>
      </c>
      <c r="I38" s="17">
        <f t="shared" si="1"/>
        <v>21.19047619047619</v>
      </c>
      <c r="J38" s="17">
        <f t="shared" si="1"/>
        <v>20.388888888888889</v>
      </c>
      <c r="K38" s="18">
        <f>K36/K37</f>
        <v>20.46551724137931</v>
      </c>
    </row>
    <row r="39" spans="1:11">
      <c r="A39" s="19" t="s">
        <v>45</v>
      </c>
      <c r="B39" s="20">
        <f>B34/B36</f>
        <v>6466.9946744186045</v>
      </c>
      <c r="C39" s="20">
        <f t="shared" ref="C39:K39" si="2">C34/C36</f>
        <v>6800.4303472222218</v>
      </c>
      <c r="D39" s="20">
        <f t="shared" si="2"/>
        <v>6776.6254005167966</v>
      </c>
      <c r="E39" s="20">
        <f t="shared" si="2"/>
        <v>5706.1962527233118</v>
      </c>
      <c r="F39" s="20">
        <f t="shared" si="2"/>
        <v>5697.1463553530721</v>
      </c>
      <c r="G39" s="20">
        <f t="shared" si="2"/>
        <v>7870.6891901408453</v>
      </c>
      <c r="H39" s="20">
        <f t="shared" si="2"/>
        <v>5222.5803679653682</v>
      </c>
      <c r="I39" s="20">
        <f t="shared" si="2"/>
        <v>5300.4905842696617</v>
      </c>
      <c r="J39" s="20">
        <f t="shared" si="2"/>
        <v>6446.9529155313348</v>
      </c>
      <c r="K39" s="20">
        <f t="shared" si="2"/>
        <v>6137.3026967144042</v>
      </c>
    </row>
  </sheetData>
  <pageMargins left="0.25" right="0.25" top="0.75" bottom="0.75" header="0.3" footer="0.3"/>
  <pageSetup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Stephanie Wodarz</cp:lastModifiedBy>
  <dcterms:created xsi:type="dcterms:W3CDTF">2024-02-26T16:52:22Z</dcterms:created>
  <dcterms:modified xsi:type="dcterms:W3CDTF">2024-02-26T16:53:27Z</dcterms:modified>
</cp:coreProperties>
</file>